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The Jenkins Fat Checker" sheetId="1" r:id="rId1"/>
    <sheet name="Instructions" sheetId="2" r:id="rId2"/>
  </sheets>
  <definedNames>
    <definedName name="_GoBack" localSheetId="1">'Instructions'!$A$10</definedName>
  </definedNames>
  <calcPr fullCalcOnLoad="1"/>
</workbook>
</file>

<file path=xl/sharedStrings.xml><?xml version="1.0" encoding="utf-8"?>
<sst xmlns="http://schemas.openxmlformats.org/spreadsheetml/2006/main" count="93" uniqueCount="72">
  <si>
    <t>lbs milk per day</t>
  </si>
  <si>
    <t>Fat Source</t>
  </si>
  <si>
    <t>UFA</t>
  </si>
  <si>
    <t xml:space="preserve">% of Total  </t>
  </si>
  <si>
    <t>ingredient</t>
  </si>
  <si>
    <t>"rumen active"</t>
  </si>
  <si>
    <t>% milk fat</t>
  </si>
  <si>
    <t>Tallow</t>
  </si>
  <si>
    <t>Animal-Veg</t>
  </si>
  <si>
    <t>dry matter intake per day</t>
  </si>
  <si>
    <t>Poultry Fat</t>
  </si>
  <si>
    <t>Restaurant Grease</t>
  </si>
  <si>
    <t>UFA  of "rumen-active" fat  (From table 1)</t>
  </si>
  <si>
    <t>Whole Cottonseed</t>
  </si>
  <si>
    <t>Whole Soybeans</t>
  </si>
  <si>
    <t>Corn Distillers</t>
  </si>
  <si>
    <t>Canola Oil</t>
  </si>
  <si>
    <t>Total Lbs Ration Fat</t>
  </si>
  <si>
    <t>Blended UFA level</t>
  </si>
  <si>
    <t>Blended % fat level</t>
  </si>
  <si>
    <t>Source</t>
  </si>
  <si>
    <t>10a</t>
  </si>
  <si>
    <t>Ration NDF</t>
  </si>
  <si>
    <t>"rumen inert"</t>
  </si>
  <si>
    <t xml:space="preserve"> </t>
  </si>
  <si>
    <t>Percent "rumen active" fat</t>
  </si>
  <si>
    <t>Lbs "rumen active" fat ingredients</t>
  </si>
  <si>
    <t>lbs</t>
  </si>
  <si>
    <t>Lbs of "rumen-inert" fat</t>
  </si>
  <si>
    <t>Fat 1</t>
  </si>
  <si>
    <t>Fat 2</t>
  </si>
  <si>
    <t>Fat 3</t>
  </si>
  <si>
    <t>Fat 4</t>
  </si>
  <si>
    <t>Company 1</t>
  </si>
  <si>
    <t>Company 2</t>
  </si>
  <si>
    <t>Company 3</t>
  </si>
  <si>
    <t>Company 4</t>
  </si>
  <si>
    <t xml:space="preserve">% FA in </t>
  </si>
  <si>
    <t>% FA in "rumen-active" fat</t>
  </si>
  <si>
    <t xml:space="preserve">% FA in "rumen-inert" fat </t>
  </si>
  <si>
    <t xml:space="preserve"> Lbs of FA from basal ingredients</t>
  </si>
  <si>
    <t xml:space="preserve"> Lbs of added FA needed</t>
  </si>
  <si>
    <t>Lbs "rumen active FA"</t>
  </si>
  <si>
    <t>Lbs of Rumen Inert FA needed</t>
  </si>
  <si>
    <t>The Jenkins Fat Checker</t>
  </si>
  <si>
    <t>Fat Level Based on Jenkins and Chandler Article (Sept 25, 1998 Hoard's Dairyman)</t>
  </si>
  <si>
    <t>Other</t>
  </si>
  <si>
    <t>The spreadsheet is intended to describe practical limits of rumen-active and total added fat that gives an acceptable milk response in situations where you are considering fat for the first time, are changing sources of rumen-active fat, or the composition of your present fat source changes dramatically. Changes in your fat feeding program are not necessary if you have already established (through trial and error or other means) a level of one or two fat sources of uniform quality that give acceptable milk responses.</t>
  </si>
  <si>
    <t>The UFA value for a fat source is the sum of the three main unsaturated fatty acids in the fat supplement and includes oleic (C18:1), linoleic (C18:2), and linolenic acids (C18:3). These values can be obtained from book values or can be determined by asking for fatty acid content and composition in samples submitted to a commercial laboratory. Note that fish oil fatty acids are not included in the calculation of UFA.</t>
  </si>
  <si>
    <t xml:space="preserve">These calculations are conservative for whole oilseeds since no consideration is given for possible protection of unsaturated fatty acids by the outer seed coat. Presence of an intact seed coat may reduce rumen problems by limiting exposure of the internal fatty acids to the microbial population. Processing and rumination can disrupt the seed coat and allow exposure of internal fat to microbial enzymes. </t>
  </si>
  <si>
    <t>Instructions</t>
  </si>
  <si>
    <t>Steps</t>
  </si>
  <si>
    <t>Results</t>
  </si>
  <si>
    <r>
      <t xml:space="preserve">*For more detailed instructions on how to best utilize The Jenkins Fat Checker visit VirtusNutrition.com/the-fatty-acid-forum and watch </t>
    </r>
    <r>
      <rPr>
        <u val="single"/>
        <sz val="12"/>
        <rFont val="Lato"/>
        <family val="2"/>
      </rPr>
      <t>Fat Feeding Strategies to Maximize Returns</t>
    </r>
    <r>
      <rPr>
        <sz val="12"/>
        <rFont val="Lato"/>
        <family val="2"/>
      </rPr>
      <t xml:space="preserve"> with Dr. Tom Jenkins.</t>
    </r>
  </si>
  <si>
    <t>VirtusNutrition.com/the-fatty-acid-forum</t>
  </si>
  <si>
    <t>Table 2: Rumen-Inert Fats</t>
  </si>
  <si>
    <t xml:space="preserve">Table 1: Total Unsaturated Fatty Acid (UFA) Values </t>
  </si>
  <si>
    <t>(Multiply Ration NDF times four and divide by #4)</t>
  </si>
  <si>
    <t>10b</t>
  </si>
  <si>
    <t>Spreadsheet developed by Dr. Tom Jenkins, Clemson University</t>
  </si>
  <si>
    <t>Version 2.0 (November 2012)</t>
  </si>
  <si>
    <t>Feed Evaluation Inputs</t>
  </si>
  <si>
    <t xml:space="preserve">Enter herd information </t>
  </si>
  <si>
    <t>View Results</t>
  </si>
  <si>
    <t>2) Enter rumen inert fat source options in Table 2.</t>
  </si>
  <si>
    <t>3) Enter lbs of milk per day (1)</t>
  </si>
  <si>
    <t>1) Either have your feed evaluated for total UFA and % Fatty Acid content or use provided book values of common fat sources in Table 1.</t>
  </si>
  <si>
    <t>4) Enter % milk fat (2)</t>
  </si>
  <si>
    <t>5) Enter dry matter intake (3)</t>
  </si>
  <si>
    <t>6) Enter % ration NDF (9)</t>
  </si>
  <si>
    <t>7) Total lbs of "rumen active" fat available for feeding (13)</t>
  </si>
  <si>
    <t>8) Total lbs of "rumen inert" fat available for feeding (14)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</si>
</sst>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
  </numFmts>
  <fonts count="61">
    <font>
      <sz val="10"/>
      <name val="Arial"/>
      <family val="0"/>
    </font>
    <font>
      <sz val="24"/>
      <name val="ChunkFive Roman"/>
      <family val="3"/>
    </font>
    <font>
      <sz val="12"/>
      <name val="Lato Black"/>
      <family val="2"/>
    </font>
    <font>
      <sz val="10"/>
      <name val="Lato Black"/>
      <family val="2"/>
    </font>
    <font>
      <sz val="12"/>
      <name val="Lato"/>
      <family val="2"/>
    </font>
    <font>
      <sz val="10"/>
      <name val="Lato"/>
      <family val="2"/>
    </font>
    <font>
      <b/>
      <sz val="14"/>
      <name val="Lato Black"/>
      <family val="2"/>
    </font>
    <font>
      <sz val="14"/>
      <name val="Lato Black"/>
      <family val="2"/>
    </font>
    <font>
      <sz val="16"/>
      <name val="Lato Black"/>
      <family val="2"/>
    </font>
    <font>
      <u val="single"/>
      <sz val="12"/>
      <name val="Lat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9"/>
      <name val="Lato Black"/>
      <family val="2"/>
    </font>
    <font>
      <sz val="14"/>
      <color indexed="9"/>
      <name val="Lato Black"/>
      <family val="2"/>
    </font>
    <font>
      <sz val="20"/>
      <color indexed="9"/>
      <name val="ChunkFive Roman"/>
      <family val="3"/>
    </font>
    <font>
      <sz val="18"/>
      <color indexed="8"/>
      <name val="ChunkFive Roman"/>
      <family val="3"/>
    </font>
    <font>
      <u val="single"/>
      <sz val="10"/>
      <color indexed="12"/>
      <name val="Arial"/>
      <family val="2"/>
    </font>
    <font>
      <u val="single"/>
      <sz val="10"/>
      <color indexed="12"/>
      <name val="Lato Black"/>
      <family val="2"/>
    </font>
    <font>
      <u val="single"/>
      <sz val="10"/>
      <color indexed="20"/>
      <name val="Arial"/>
      <family val="2"/>
    </font>
    <font>
      <sz val="12"/>
      <color indexed="9"/>
      <name val="Lato"/>
      <family val="2"/>
    </font>
    <font>
      <sz val="22"/>
      <name val="ChunkFive Roman"/>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Lato Black"/>
      <family val="2"/>
    </font>
    <font>
      <b/>
      <sz val="14"/>
      <color theme="0"/>
      <name val="Lato Black"/>
      <family val="2"/>
    </font>
    <font>
      <sz val="14"/>
      <color theme="0"/>
      <name val="Lato Black"/>
      <family val="2"/>
    </font>
    <font>
      <sz val="20"/>
      <color theme="0"/>
      <name val="ChunkFive Roman"/>
      <family val="3"/>
    </font>
    <font>
      <sz val="18"/>
      <color theme="1"/>
      <name val="ChunkFive Roman"/>
      <family val="3"/>
    </font>
    <font>
      <sz val="12"/>
      <color theme="0"/>
      <name val="Lat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3399FF"/>
        <bgColor indexed="64"/>
      </patternFill>
    </fill>
    <fill>
      <patternFill patternType="solid">
        <fgColor theme="0"/>
        <bgColor indexed="64"/>
      </patternFill>
    </fill>
    <fill>
      <patternFill patternType="solid">
        <fgColor rgb="FF00B0F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horizontal="right"/>
    </xf>
    <xf numFmtId="0" fontId="2" fillId="0" borderId="12" xfId="0" applyFont="1" applyBorder="1" applyAlignment="1">
      <alignment/>
    </xf>
    <xf numFmtId="0" fontId="2" fillId="0" borderId="13" xfId="0" applyFont="1" applyBorder="1" applyAlignment="1">
      <alignment/>
    </xf>
    <xf numFmtId="164" fontId="2" fillId="0" borderId="10" xfId="0" applyNumberFormat="1" applyFont="1" applyBorder="1" applyAlignment="1">
      <alignment/>
    </xf>
    <xf numFmtId="0" fontId="2" fillId="0" borderId="14" xfId="0" applyFont="1" applyBorder="1" applyAlignment="1">
      <alignment/>
    </xf>
    <xf numFmtId="0" fontId="2" fillId="0" borderId="15" xfId="0" applyFont="1" applyBorder="1" applyAlignment="1">
      <alignment/>
    </xf>
    <xf numFmtId="164" fontId="2" fillId="0" borderId="15" xfId="0" applyNumberFormat="1"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Border="1" applyAlignment="1">
      <alignment/>
    </xf>
    <xf numFmtId="164" fontId="2" fillId="0" borderId="0" xfId="0" applyNumberFormat="1" applyFont="1" applyBorder="1" applyAlignment="1">
      <alignment/>
    </xf>
    <xf numFmtId="9" fontId="2" fillId="0" borderId="10" xfId="0" applyNumberFormat="1" applyFont="1" applyBorder="1" applyAlignment="1">
      <alignment/>
    </xf>
    <xf numFmtId="0" fontId="2" fillId="0" borderId="18" xfId="0" applyFont="1" applyBorder="1" applyAlignment="1">
      <alignment/>
    </xf>
    <xf numFmtId="0" fontId="2" fillId="0" borderId="0" xfId="0" applyFont="1" applyAlignment="1">
      <alignment horizontal="right"/>
    </xf>
    <xf numFmtId="10" fontId="2" fillId="0" borderId="10" xfId="0" applyNumberFormat="1" applyFont="1" applyBorder="1" applyAlignment="1">
      <alignment/>
    </xf>
    <xf numFmtId="2" fontId="2" fillId="0" borderId="10" xfId="0" applyNumberFormat="1" applyFont="1" applyBorder="1" applyAlignment="1">
      <alignment/>
    </xf>
    <xf numFmtId="2" fontId="2" fillId="0" borderId="0" xfId="0" applyNumberFormat="1" applyFont="1" applyAlignment="1">
      <alignment/>
    </xf>
    <xf numFmtId="9" fontId="2" fillId="0" borderId="0" xfId="0" applyNumberFormat="1" applyFont="1" applyAlignment="1">
      <alignment/>
    </xf>
    <xf numFmtId="0" fontId="3" fillId="0" borderId="0" xfId="0" applyFont="1" applyBorder="1" applyAlignment="1">
      <alignment/>
    </xf>
    <xf numFmtId="0" fontId="2" fillId="33" borderId="10" xfId="0" applyFont="1" applyFill="1" applyBorder="1" applyAlignment="1">
      <alignment/>
    </xf>
    <xf numFmtId="164" fontId="2" fillId="33" borderId="10" xfId="0" applyNumberFormat="1" applyFont="1" applyFill="1" applyBorder="1" applyAlignment="1">
      <alignment/>
    </xf>
    <xf numFmtId="9" fontId="2" fillId="33" borderId="10" xfId="0" applyNumberFormat="1" applyFont="1" applyFill="1" applyBorder="1" applyAlignment="1">
      <alignment/>
    </xf>
    <xf numFmtId="0" fontId="2" fillId="0" borderId="10" xfId="0" applyFont="1" applyFill="1" applyBorder="1" applyAlignment="1">
      <alignment/>
    </xf>
    <xf numFmtId="164" fontId="2" fillId="0" borderId="10" xfId="0" applyNumberFormat="1" applyFont="1" applyFill="1" applyBorder="1" applyAlignment="1">
      <alignment/>
    </xf>
    <xf numFmtId="0" fontId="2" fillId="33" borderId="0" xfId="0" applyFont="1" applyFill="1" applyBorder="1" applyAlignment="1">
      <alignment/>
    </xf>
    <xf numFmtId="164" fontId="2" fillId="33" borderId="0" xfId="0" applyNumberFormat="1" applyFont="1" applyFill="1" applyBorder="1" applyAlignment="1">
      <alignment/>
    </xf>
    <xf numFmtId="9" fontId="2" fillId="33" borderId="19" xfId="0" applyNumberFormat="1" applyFont="1" applyFill="1" applyBorder="1" applyAlignment="1">
      <alignment/>
    </xf>
    <xf numFmtId="0" fontId="2" fillId="33" borderId="15" xfId="0" applyFont="1" applyFill="1" applyBorder="1" applyAlignment="1">
      <alignment/>
    </xf>
    <xf numFmtId="164" fontId="2" fillId="33" borderId="15" xfId="0" applyNumberFormat="1" applyFont="1" applyFill="1" applyBorder="1" applyAlignment="1">
      <alignment/>
    </xf>
    <xf numFmtId="2" fontId="2" fillId="0" borderId="10" xfId="0" applyNumberFormat="1" applyFont="1" applyFill="1" applyBorder="1" applyAlignment="1">
      <alignment/>
    </xf>
    <xf numFmtId="0" fontId="4" fillId="0" borderId="0" xfId="0" applyFont="1" applyAlignment="1">
      <alignment horizontal="left" wrapText="1"/>
    </xf>
    <xf numFmtId="0" fontId="5"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2" fontId="2" fillId="0" borderId="0" xfId="0" applyNumberFormat="1" applyFont="1" applyBorder="1" applyAlignment="1">
      <alignment/>
    </xf>
    <xf numFmtId="2" fontId="6" fillId="34" borderId="19" xfId="0" applyNumberFormat="1" applyFont="1" applyFill="1" applyBorder="1" applyAlignment="1">
      <alignment/>
    </xf>
    <xf numFmtId="2" fontId="6" fillId="34" borderId="10" xfId="0" applyNumberFormat="1" applyFont="1" applyFill="1" applyBorder="1" applyAlignment="1">
      <alignment/>
    </xf>
    <xf numFmtId="0" fontId="4" fillId="0" borderId="0" xfId="0" applyFont="1" applyAlignment="1">
      <alignment wrapText="1"/>
    </xf>
    <xf numFmtId="0" fontId="55" fillId="0" borderId="0" xfId="53" applyFont="1" applyAlignment="1" applyProtection="1">
      <alignment/>
      <protection/>
    </xf>
    <xf numFmtId="0" fontId="56" fillId="35" borderId="20" xfId="0" applyFont="1" applyFill="1" applyBorder="1" applyAlignment="1">
      <alignment horizontal="center"/>
    </xf>
    <xf numFmtId="0" fontId="56" fillId="35" borderId="21" xfId="0" applyFont="1" applyFill="1" applyBorder="1" applyAlignment="1">
      <alignment horizontal="center"/>
    </xf>
    <xf numFmtId="0" fontId="56" fillId="35" borderId="22" xfId="0" applyFont="1" applyFill="1" applyBorder="1" applyAlignment="1">
      <alignment horizontal="center"/>
    </xf>
    <xf numFmtId="0" fontId="57" fillId="35" borderId="21" xfId="0" applyFont="1" applyFill="1" applyBorder="1" applyAlignment="1">
      <alignment horizontal="center"/>
    </xf>
    <xf numFmtId="0" fontId="57" fillId="35" borderId="22" xfId="0" applyFont="1" applyFill="1" applyBorder="1" applyAlignment="1">
      <alignment horizontal="center"/>
    </xf>
    <xf numFmtId="2" fontId="8" fillId="0" borderId="21" xfId="0" applyNumberFormat="1" applyFont="1" applyBorder="1" applyAlignment="1">
      <alignment horizontal="center"/>
    </xf>
    <xf numFmtId="2" fontId="2" fillId="0" borderId="21" xfId="0" applyNumberFormat="1" applyFont="1" applyBorder="1" applyAlignment="1">
      <alignment horizontal="center"/>
    </xf>
    <xf numFmtId="0" fontId="4" fillId="0" borderId="21" xfId="0" applyFont="1" applyBorder="1" applyAlignment="1">
      <alignment horizontal="center"/>
    </xf>
    <xf numFmtId="0" fontId="58" fillId="36" borderId="0" xfId="0" applyFont="1" applyFill="1" applyAlignment="1">
      <alignment horizontal="center"/>
    </xf>
    <xf numFmtId="0" fontId="4" fillId="0" borderId="0" xfId="0" applyFont="1" applyAlignment="1">
      <alignment horizontal="left" wrapText="1"/>
    </xf>
    <xf numFmtId="0" fontId="59" fillId="33" borderId="0" xfId="0" applyFont="1" applyFill="1" applyAlignment="1">
      <alignment horizontal="center"/>
    </xf>
    <xf numFmtId="0" fontId="2" fillId="33" borderId="17" xfId="0" applyFont="1" applyFill="1" applyBorder="1" applyAlignment="1">
      <alignment/>
    </xf>
    <xf numFmtId="0" fontId="35" fillId="0" borderId="23" xfId="0" applyFont="1" applyBorder="1" applyAlignment="1">
      <alignment horizontal="center"/>
    </xf>
    <xf numFmtId="0" fontId="35" fillId="0" borderId="24" xfId="0" applyFont="1" applyBorder="1" applyAlignment="1">
      <alignment horizontal="center"/>
    </xf>
    <xf numFmtId="0" fontId="35" fillId="0" borderId="25" xfId="0" applyFont="1" applyBorder="1" applyAlignment="1">
      <alignment horizontal="center"/>
    </xf>
    <xf numFmtId="0" fontId="35" fillId="0" borderId="26" xfId="0" applyFont="1" applyBorder="1" applyAlignment="1">
      <alignment horizontal="center"/>
    </xf>
    <xf numFmtId="0" fontId="0" fillId="0" borderId="27" xfId="0" applyBorder="1" applyAlignment="1">
      <alignment/>
    </xf>
    <xf numFmtId="0" fontId="60" fillId="37" borderId="0" xfId="0" applyFont="1" applyFill="1" applyBorder="1" applyAlignment="1">
      <alignment/>
    </xf>
    <xf numFmtId="0" fontId="35" fillId="0" borderId="28" xfId="0" applyFont="1" applyBorder="1" applyAlignment="1">
      <alignment horizontal="center"/>
    </xf>
    <xf numFmtId="0" fontId="35" fillId="0" borderId="29" xfId="0" applyFont="1" applyBorder="1" applyAlignment="1">
      <alignment horizontal="center"/>
    </xf>
    <xf numFmtId="0" fontId="1" fillId="0" borderId="0" xfId="0" applyFont="1" applyBorder="1"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xf>
    <xf numFmtId="0" fontId="3" fillId="0" borderId="0" xfId="0" applyFont="1" applyBorder="1" applyAlignment="1">
      <alignment/>
    </xf>
    <xf numFmtId="0" fontId="4" fillId="0" borderId="15" xfId="0" applyFont="1" applyBorder="1" applyAlignment="1">
      <alignment horizontal="left" wrapText="1"/>
    </xf>
    <xf numFmtId="0" fontId="60" fillId="38" borderId="30" xfId="0" applyFont="1" applyFill="1" applyBorder="1" applyAlignment="1">
      <alignment horizontal="center"/>
    </xf>
    <xf numFmtId="0" fontId="60" fillId="38" borderId="31" xfId="0" applyFont="1" applyFill="1" applyBorder="1" applyAlignment="1">
      <alignment horizontal="center"/>
    </xf>
    <xf numFmtId="0" fontId="60" fillId="38" borderId="3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virtusnutrition.com/the-fatty-acid-forum/" TargetMode="External" /></Relationships>
</file>

<file path=xl/worksheets/sheet1.xml><?xml version="1.0" encoding="utf-8"?>
<worksheet xmlns="http://schemas.openxmlformats.org/spreadsheetml/2006/main" xmlns:r="http://schemas.openxmlformats.org/officeDocument/2006/relationships">
  <dimension ref="A2:K57"/>
  <sheetViews>
    <sheetView showGridLines="0" tabSelected="1" zoomScalePageLayoutView="0" workbookViewId="0" topLeftCell="A1">
      <selection activeCell="F22" sqref="F22"/>
    </sheetView>
  </sheetViews>
  <sheetFormatPr defaultColWidth="9.140625" defaultRowHeight="12.75"/>
  <cols>
    <col min="1" max="6" width="15.7109375" style="0" customWidth="1"/>
    <col min="7" max="7" width="22.57421875" style="0" bestFit="1" customWidth="1"/>
    <col min="8" max="9" width="15.7109375" style="0" customWidth="1"/>
    <col min="10" max="10" width="17.7109375" style="0" bestFit="1" customWidth="1"/>
  </cols>
  <sheetData>
    <row r="1" ht="13.5" thickBot="1"/>
    <row r="2" spans="1:10" ht="12.75" customHeight="1">
      <c r="A2" s="65"/>
      <c r="B2" s="63" t="s">
        <v>44</v>
      </c>
      <c r="C2" s="57"/>
      <c r="D2" s="57"/>
      <c r="E2" s="57"/>
      <c r="F2" s="57"/>
      <c r="G2" s="57"/>
      <c r="H2" s="57"/>
      <c r="I2" s="57"/>
      <c r="J2" s="58"/>
    </row>
    <row r="3" spans="1:10" ht="21" customHeight="1" thickBot="1">
      <c r="A3" s="61"/>
      <c r="B3" s="64"/>
      <c r="C3" s="59"/>
      <c r="D3" s="59"/>
      <c r="E3" s="59"/>
      <c r="F3" s="59"/>
      <c r="G3" s="59"/>
      <c r="H3" s="59"/>
      <c r="I3" s="59"/>
      <c r="J3" s="60"/>
    </row>
    <row r="4" spans="1:10" ht="16.5" thickBot="1">
      <c r="A4" s="62"/>
      <c r="B4" s="71" t="s">
        <v>45</v>
      </c>
      <c r="C4" s="72"/>
      <c r="D4" s="72"/>
      <c r="E4" s="72"/>
      <c r="F4" s="72"/>
      <c r="G4" s="72"/>
      <c r="H4" s="72"/>
      <c r="I4" s="72"/>
      <c r="J4" s="73"/>
    </row>
    <row r="5" spans="1:10" s="2" customFormat="1" ht="15.75">
      <c r="A5" s="1"/>
      <c r="B5" s="1"/>
      <c r="C5" s="1"/>
      <c r="D5" s="1"/>
      <c r="E5" s="1"/>
      <c r="F5" s="1"/>
      <c r="G5" s="1"/>
      <c r="H5" s="1"/>
      <c r="I5" s="1"/>
      <c r="J5" s="1"/>
    </row>
    <row r="6" spans="1:10" s="2" customFormat="1" ht="18.75">
      <c r="A6" s="1">
        <v>1</v>
      </c>
      <c r="B6" s="24">
        <v>100</v>
      </c>
      <c r="C6" s="1" t="s">
        <v>0</v>
      </c>
      <c r="D6" s="1"/>
      <c r="E6" s="1"/>
      <c r="F6" s="1"/>
      <c r="G6" s="45" t="s">
        <v>56</v>
      </c>
      <c r="H6" s="46"/>
      <c r="I6" s="46"/>
      <c r="J6" s="47"/>
    </row>
    <row r="7" spans="1:10" s="2" customFormat="1" ht="15.75">
      <c r="A7" s="1"/>
      <c r="B7" s="1"/>
      <c r="C7" s="1"/>
      <c r="D7" s="1"/>
      <c r="E7" s="1"/>
      <c r="F7" s="1"/>
      <c r="G7" s="4" t="s">
        <v>1</v>
      </c>
      <c r="H7" s="5" t="s">
        <v>2</v>
      </c>
      <c r="I7" s="6" t="s">
        <v>37</v>
      </c>
      <c r="J7" s="7" t="s">
        <v>3</v>
      </c>
    </row>
    <row r="8" spans="1:10" s="2" customFormat="1" ht="15.75">
      <c r="A8" s="1">
        <v>2</v>
      </c>
      <c r="B8" s="25">
        <v>0.037</v>
      </c>
      <c r="C8" s="1" t="s">
        <v>6</v>
      </c>
      <c r="D8" s="1"/>
      <c r="E8" s="1"/>
      <c r="F8" s="1"/>
      <c r="G8" s="9"/>
      <c r="H8" s="10"/>
      <c r="I8" s="11" t="s">
        <v>4</v>
      </c>
      <c r="J8" s="12" t="s">
        <v>5</v>
      </c>
    </row>
    <row r="9" spans="1:11" s="2" customFormat="1" ht="15.75">
      <c r="A9" s="1"/>
      <c r="B9" s="1"/>
      <c r="C9" s="1"/>
      <c r="D9" s="1"/>
      <c r="E9" s="1"/>
      <c r="F9" s="1"/>
      <c r="G9" s="13" t="s">
        <v>7</v>
      </c>
      <c r="H9" s="29">
        <v>45</v>
      </c>
      <c r="I9" s="30">
        <v>0.9</v>
      </c>
      <c r="J9" s="31">
        <v>0.3</v>
      </c>
      <c r="K9" s="2" t="str">
        <f>IF(H$9:H$17&lt;45,"CAUTION- FAT UFA TOO LOW"," ")</f>
        <v> </v>
      </c>
    </row>
    <row r="10" spans="1:11" s="2" customFormat="1" ht="15.75">
      <c r="A10" s="1">
        <v>3</v>
      </c>
      <c r="B10" s="24">
        <v>53.3</v>
      </c>
      <c r="C10" s="1" t="s">
        <v>9</v>
      </c>
      <c r="D10" s="1"/>
      <c r="E10" s="1"/>
      <c r="F10" s="1"/>
      <c r="G10" s="13" t="s">
        <v>8</v>
      </c>
      <c r="H10" s="29">
        <v>52</v>
      </c>
      <c r="I10" s="30">
        <v>0.9</v>
      </c>
      <c r="J10" s="26">
        <v>0</v>
      </c>
      <c r="K10" s="2" t="str">
        <f aca="true" t="shared" si="0" ref="K10:K17">IF(H$9:H$17&lt;45,"CAUTION- FAT UFA TOO LOW"," ")</f>
        <v> </v>
      </c>
    </row>
    <row r="11" spans="1:11" s="2" customFormat="1" ht="15.75">
      <c r="A11" s="1"/>
      <c r="B11" s="1"/>
      <c r="C11" s="1"/>
      <c r="D11" s="1"/>
      <c r="E11" s="1"/>
      <c r="F11" s="1"/>
      <c r="G11" s="13" t="s">
        <v>10</v>
      </c>
      <c r="H11" s="29">
        <v>61</v>
      </c>
      <c r="I11" s="30">
        <v>0.9</v>
      </c>
      <c r="J11" s="26">
        <v>0</v>
      </c>
      <c r="K11" s="2" t="str">
        <f t="shared" si="0"/>
        <v> </v>
      </c>
    </row>
    <row r="12" spans="1:11" s="2" customFormat="1" ht="15.75">
      <c r="A12" s="1">
        <v>4</v>
      </c>
      <c r="B12" s="27">
        <f>H19</f>
        <v>63.9</v>
      </c>
      <c r="C12" s="1" t="s">
        <v>12</v>
      </c>
      <c r="D12" s="1"/>
      <c r="E12" s="1"/>
      <c r="F12" s="1"/>
      <c r="G12" s="13" t="s">
        <v>11</v>
      </c>
      <c r="H12" s="29">
        <v>71</v>
      </c>
      <c r="I12" s="30">
        <v>0.9</v>
      </c>
      <c r="J12" s="26">
        <v>0</v>
      </c>
      <c r="K12" s="2" t="str">
        <f t="shared" si="0"/>
        <v> </v>
      </c>
    </row>
    <row r="13" spans="1:11" s="2" customFormat="1" ht="15.75">
      <c r="A13" s="1"/>
      <c r="B13" s="1"/>
      <c r="C13" s="1"/>
      <c r="D13" s="1"/>
      <c r="E13" s="1"/>
      <c r="F13" s="1"/>
      <c r="G13" s="13" t="s">
        <v>13</v>
      </c>
      <c r="H13" s="29">
        <v>72</v>
      </c>
      <c r="I13" s="30">
        <v>0.175</v>
      </c>
      <c r="J13" s="26">
        <v>0.7</v>
      </c>
      <c r="K13" s="2" t="str">
        <f t="shared" si="0"/>
        <v> </v>
      </c>
    </row>
    <row r="14" spans="1:11" s="2" customFormat="1" ht="15.75">
      <c r="A14" s="1">
        <v>5</v>
      </c>
      <c r="B14" s="28">
        <f>H20</f>
        <v>0.3925</v>
      </c>
      <c r="C14" s="1" t="s">
        <v>38</v>
      </c>
      <c r="D14" s="1"/>
      <c r="E14" s="1"/>
      <c r="F14" s="1"/>
      <c r="G14" s="13" t="s">
        <v>14</v>
      </c>
      <c r="H14" s="29">
        <v>65</v>
      </c>
      <c r="I14" s="30">
        <v>0.188</v>
      </c>
      <c r="J14" s="26">
        <v>0</v>
      </c>
      <c r="K14" s="2" t="str">
        <f t="shared" si="0"/>
        <v> </v>
      </c>
    </row>
    <row r="15" spans="1:11" s="2" customFormat="1" ht="15.75">
      <c r="A15" s="1"/>
      <c r="B15" s="1"/>
      <c r="C15" s="1"/>
      <c r="D15" s="1"/>
      <c r="E15" s="1"/>
      <c r="F15" s="1"/>
      <c r="G15" s="13" t="s">
        <v>15</v>
      </c>
      <c r="H15" s="29">
        <v>85</v>
      </c>
      <c r="I15" s="30">
        <v>0.1</v>
      </c>
      <c r="J15" s="26">
        <v>0</v>
      </c>
      <c r="K15" s="2" t="str">
        <f t="shared" si="0"/>
        <v> </v>
      </c>
    </row>
    <row r="16" spans="1:11" s="2" customFormat="1" ht="15.75">
      <c r="A16" s="1">
        <v>6</v>
      </c>
      <c r="B16" s="28">
        <f>H36</f>
        <v>0.84</v>
      </c>
      <c r="C16" s="1" t="s">
        <v>39</v>
      </c>
      <c r="D16" s="1"/>
      <c r="E16" s="1"/>
      <c r="F16" s="1"/>
      <c r="G16" s="13" t="s">
        <v>16</v>
      </c>
      <c r="H16" s="29">
        <v>90</v>
      </c>
      <c r="I16" s="30">
        <v>0.9</v>
      </c>
      <c r="J16" s="26">
        <v>0</v>
      </c>
      <c r="K16" s="2" t="str">
        <f t="shared" si="0"/>
        <v> </v>
      </c>
    </row>
    <row r="17" spans="1:11" s="2" customFormat="1" ht="15.75">
      <c r="A17" s="1"/>
      <c r="B17" s="1"/>
      <c r="C17" s="1"/>
      <c r="D17" s="1"/>
      <c r="E17" s="1"/>
      <c r="F17" s="1"/>
      <c r="G17" s="9" t="s">
        <v>46</v>
      </c>
      <c r="H17" s="32">
        <v>80</v>
      </c>
      <c r="I17" s="33">
        <v>0.25</v>
      </c>
      <c r="J17" s="26">
        <v>0</v>
      </c>
      <c r="K17" s="2" t="str">
        <f t="shared" si="0"/>
        <v> </v>
      </c>
    </row>
    <row r="18" spans="1:10" s="2" customFormat="1" ht="15.75">
      <c r="A18" s="1">
        <v>7</v>
      </c>
      <c r="B18" s="27">
        <f>B6*B8</f>
        <v>3.6999999999999997</v>
      </c>
      <c r="C18" s="1" t="s">
        <v>17</v>
      </c>
      <c r="D18" s="1"/>
      <c r="E18" s="1"/>
      <c r="F18" s="1"/>
      <c r="G18" s="13"/>
      <c r="H18" s="14"/>
      <c r="I18" s="14"/>
      <c r="J18" s="17"/>
    </row>
    <row r="19" spans="1:10" s="2" customFormat="1" ht="15.75">
      <c r="A19" s="1"/>
      <c r="B19" s="1"/>
      <c r="C19" s="1"/>
      <c r="D19" s="1"/>
      <c r="E19" s="1"/>
      <c r="F19" s="1"/>
      <c r="G19" s="13" t="s">
        <v>18</v>
      </c>
      <c r="H19" s="3">
        <f>H9*J9+H10*J10+H11*J11+H12*J12+H13*J13+H14*J14+H15*J15+H16*J16+H17*J17</f>
        <v>63.9</v>
      </c>
      <c r="I19" s="14"/>
      <c r="J19" s="17"/>
    </row>
    <row r="20" spans="1:10" s="2" customFormat="1" ht="15.75">
      <c r="A20" s="1">
        <v>8</v>
      </c>
      <c r="B20" s="34">
        <f>B10*0.025</f>
        <v>1.3325</v>
      </c>
      <c r="C20" s="1" t="s">
        <v>40</v>
      </c>
      <c r="D20" s="1"/>
      <c r="E20" s="1"/>
      <c r="F20" s="1"/>
      <c r="G20" s="9" t="s">
        <v>19</v>
      </c>
      <c r="H20" s="8">
        <f>I9*J9+I10*J10+I11*J11+I12*J12+I13*J13+I14*J14+I15*J15+I16*J16+I17*J17+I18*J18</f>
        <v>0.3925</v>
      </c>
      <c r="I20" s="10"/>
      <c r="J20" s="12"/>
    </row>
    <row r="21" spans="1:10" s="2" customFormat="1" ht="15.75">
      <c r="A21" s="1"/>
      <c r="B21" s="1"/>
      <c r="C21" s="1"/>
      <c r="D21" s="1"/>
      <c r="E21" s="1"/>
      <c r="F21" s="1"/>
      <c r="G21" s="1"/>
      <c r="H21" s="1"/>
      <c r="I21" s="1"/>
      <c r="J21" s="1"/>
    </row>
    <row r="22" spans="1:10" s="2" customFormat="1" ht="18.75">
      <c r="A22" s="1">
        <v>9</v>
      </c>
      <c r="B22" s="34">
        <f>B18-B20</f>
        <v>2.3674999999999997</v>
      </c>
      <c r="C22" s="1" t="s">
        <v>41</v>
      </c>
      <c r="D22" s="1"/>
      <c r="E22" s="1"/>
      <c r="F22" s="1"/>
      <c r="G22" s="45" t="s">
        <v>55</v>
      </c>
      <c r="H22" s="48"/>
      <c r="I22" s="48"/>
      <c r="J22" s="49"/>
    </row>
    <row r="23" spans="1:10" s="2" customFormat="1" ht="15.75">
      <c r="A23" s="1"/>
      <c r="B23" s="1"/>
      <c r="C23" s="1"/>
      <c r="D23" s="1"/>
      <c r="E23" s="1"/>
      <c r="F23" s="1"/>
      <c r="G23" s="4" t="s">
        <v>1</v>
      </c>
      <c r="H23" s="6" t="s">
        <v>20</v>
      </c>
      <c r="I23" s="6" t="s">
        <v>37</v>
      </c>
      <c r="J23" s="7" t="s">
        <v>3</v>
      </c>
    </row>
    <row r="24" spans="1:10" s="2" customFormat="1" ht="15.75">
      <c r="A24" s="18" t="s">
        <v>21</v>
      </c>
      <c r="B24" s="26">
        <v>0.31</v>
      </c>
      <c r="C24" s="1" t="s">
        <v>22</v>
      </c>
      <c r="D24" s="1"/>
      <c r="E24" s="1"/>
      <c r="F24" s="1"/>
      <c r="G24" s="9"/>
      <c r="H24" s="10"/>
      <c r="I24" s="11" t="s">
        <v>4</v>
      </c>
      <c r="J24" s="12" t="s">
        <v>23</v>
      </c>
    </row>
    <row r="25" spans="1:10" s="2" customFormat="1" ht="15.75">
      <c r="A25" s="1" t="s">
        <v>24</v>
      </c>
      <c r="B25" s="1"/>
      <c r="C25" s="1"/>
      <c r="D25" s="1"/>
      <c r="E25" s="1"/>
      <c r="F25" s="1"/>
      <c r="G25" s="56" t="s">
        <v>29</v>
      </c>
      <c r="H25" s="29" t="s">
        <v>33</v>
      </c>
      <c r="I25" s="30">
        <v>0.84</v>
      </c>
      <c r="J25" s="31">
        <v>1</v>
      </c>
    </row>
    <row r="26" spans="1:10" s="2" customFormat="1" ht="15.75">
      <c r="A26" s="18" t="s">
        <v>58</v>
      </c>
      <c r="B26" s="19">
        <f>B24*4/B12</f>
        <v>0.01940532081377152</v>
      </c>
      <c r="C26" s="1" t="s">
        <v>25</v>
      </c>
      <c r="D26" s="1"/>
      <c r="E26" s="1"/>
      <c r="F26" s="1"/>
      <c r="G26" s="56" t="s">
        <v>30</v>
      </c>
      <c r="H26" s="29" t="s">
        <v>34</v>
      </c>
      <c r="I26" s="30">
        <v>0.825</v>
      </c>
      <c r="J26" s="26">
        <v>0</v>
      </c>
    </row>
    <row r="27" spans="1:10" s="2" customFormat="1" ht="15.75">
      <c r="A27" s="1"/>
      <c r="B27" s="1" t="s">
        <v>57</v>
      </c>
      <c r="C27" s="1"/>
      <c r="D27" s="1"/>
      <c r="E27" s="1"/>
      <c r="F27" s="1"/>
      <c r="G27" s="56" t="s">
        <v>31</v>
      </c>
      <c r="H27" s="29" t="s">
        <v>35</v>
      </c>
      <c r="I27" s="30">
        <v>0.987</v>
      </c>
      <c r="J27" s="26">
        <v>0</v>
      </c>
    </row>
    <row r="28" spans="1:10" s="2" customFormat="1" ht="15.75">
      <c r="A28" s="1"/>
      <c r="B28" s="1"/>
      <c r="C28" s="1"/>
      <c r="D28" s="1"/>
      <c r="E28" s="1"/>
      <c r="F28" s="1"/>
      <c r="G28" s="56" t="s">
        <v>32</v>
      </c>
      <c r="H28" s="29" t="s">
        <v>36</v>
      </c>
      <c r="I28" s="30">
        <v>0.93</v>
      </c>
      <c r="J28" s="26">
        <v>0</v>
      </c>
    </row>
    <row r="29" spans="1:10" s="2" customFormat="1" ht="15.75">
      <c r="A29" s="1">
        <v>11</v>
      </c>
      <c r="B29" s="20">
        <f>B10*B26</f>
        <v>1.034303599374022</v>
      </c>
      <c r="C29" s="1" t="s">
        <v>42</v>
      </c>
      <c r="D29" s="1"/>
      <c r="E29" s="1"/>
      <c r="F29" s="1"/>
      <c r="G29" s="13"/>
      <c r="H29" s="14"/>
      <c r="I29" s="15"/>
      <c r="J29" s="16">
        <v>0</v>
      </c>
    </row>
    <row r="30" spans="1:10" s="2" customFormat="1" ht="15.75">
      <c r="A30" s="1"/>
      <c r="B30" s="21"/>
      <c r="C30" s="1"/>
      <c r="D30" s="1"/>
      <c r="E30" s="1"/>
      <c r="F30" s="1"/>
      <c r="G30" s="13"/>
      <c r="H30" s="14"/>
      <c r="I30" s="15"/>
      <c r="J30" s="16">
        <v>0</v>
      </c>
    </row>
    <row r="31" spans="1:10" s="2" customFormat="1" ht="15.75">
      <c r="A31" s="1">
        <v>12</v>
      </c>
      <c r="B31" s="20">
        <f>B22-B29</f>
        <v>1.3331964006259778</v>
      </c>
      <c r="C31" s="1" t="s">
        <v>43</v>
      </c>
      <c r="D31" s="1"/>
      <c r="E31" s="1"/>
      <c r="F31" s="1"/>
      <c r="G31" s="13"/>
      <c r="H31" s="14"/>
      <c r="I31" s="15"/>
      <c r="J31" s="16">
        <v>0</v>
      </c>
    </row>
    <row r="32" spans="1:10" s="2" customFormat="1" ht="15.75">
      <c r="A32" s="1"/>
      <c r="B32" s="40"/>
      <c r="C32" s="1"/>
      <c r="D32" s="1"/>
      <c r="E32" s="1"/>
      <c r="F32" s="1"/>
      <c r="G32" s="13"/>
      <c r="H32" s="14"/>
      <c r="I32" s="15"/>
      <c r="J32" s="16">
        <v>0</v>
      </c>
    </row>
    <row r="33" spans="1:10" s="2" customFormat="1" ht="20.25">
      <c r="A33" s="1"/>
      <c r="B33" s="50" t="s">
        <v>52</v>
      </c>
      <c r="C33" s="51"/>
      <c r="D33" s="51"/>
      <c r="E33" s="51"/>
      <c r="F33" s="1"/>
      <c r="G33" s="3"/>
      <c r="H33" s="3"/>
      <c r="I33" s="8"/>
      <c r="J33" s="16">
        <v>0</v>
      </c>
    </row>
    <row r="34" spans="1:10" s="2" customFormat="1" ht="18.75">
      <c r="A34" s="38">
        <v>13</v>
      </c>
      <c r="B34" s="41">
        <f>B29/B14</f>
        <v>2.6351684060484635</v>
      </c>
      <c r="C34" s="38" t="s">
        <v>26</v>
      </c>
      <c r="D34" s="38"/>
      <c r="E34" s="38"/>
      <c r="F34" s="1"/>
      <c r="G34" s="13"/>
      <c r="H34" s="14"/>
      <c r="I34" s="14"/>
      <c r="J34" s="17"/>
    </row>
    <row r="35" spans="1:10" s="2" customFormat="1" ht="15.75">
      <c r="A35" s="1"/>
      <c r="B35" s="14"/>
      <c r="C35" s="1"/>
      <c r="D35" s="1"/>
      <c r="E35" s="1" t="s">
        <v>27</v>
      </c>
      <c r="F35" s="1"/>
      <c r="G35" s="13"/>
      <c r="H35" s="3"/>
      <c r="I35" s="14"/>
      <c r="J35" s="17"/>
    </row>
    <row r="36" spans="1:10" s="2" customFormat="1" ht="15.75">
      <c r="A36" s="1"/>
      <c r="B36" s="14"/>
      <c r="C36" s="14" t="s">
        <v>7</v>
      </c>
      <c r="D36" s="1"/>
      <c r="E36" s="21">
        <f>(B29*J9)/I9</f>
        <v>0.3447678664580073</v>
      </c>
      <c r="F36" s="1"/>
      <c r="G36" s="9" t="s">
        <v>19</v>
      </c>
      <c r="H36" s="8">
        <f>I25*J25+I26*J26+I27*J27+I28*J28+I29*J29+I30*J30+I31*J31+I32*J32+I33*J33+I34*J34</f>
        <v>0.84</v>
      </c>
      <c r="I36" s="10"/>
      <c r="J36" s="12"/>
    </row>
    <row r="37" spans="1:10" s="2" customFormat="1" ht="15.75">
      <c r="A37" s="1"/>
      <c r="B37" s="14"/>
      <c r="C37" s="14" t="s">
        <v>8</v>
      </c>
      <c r="D37" s="1"/>
      <c r="E37" s="21">
        <f>(B31*J10)/I10</f>
        <v>0</v>
      </c>
      <c r="F37" s="1"/>
      <c r="G37" s="1"/>
      <c r="H37" s="1"/>
      <c r="I37" s="1"/>
      <c r="J37" s="1"/>
    </row>
    <row r="38" spans="1:10" s="2" customFormat="1" ht="15.75">
      <c r="A38" s="1"/>
      <c r="B38" s="14"/>
      <c r="C38" s="14" t="s">
        <v>10</v>
      </c>
      <c r="D38" s="1"/>
      <c r="E38" s="21">
        <f>(B29*J11)/I11</f>
        <v>0</v>
      </c>
      <c r="F38" s="1"/>
      <c r="G38" s="1"/>
      <c r="H38" s="1"/>
      <c r="I38" s="1"/>
      <c r="J38" s="1"/>
    </row>
    <row r="39" spans="1:6" s="2" customFormat="1" ht="15.75">
      <c r="A39" s="1"/>
      <c r="B39" s="14"/>
      <c r="C39" s="14" t="s">
        <v>11</v>
      </c>
      <c r="D39" s="1"/>
      <c r="E39" s="21">
        <f>(B29*J12)/I12</f>
        <v>0</v>
      </c>
      <c r="F39" s="1"/>
    </row>
    <row r="40" spans="1:6" s="2" customFormat="1" ht="15.75">
      <c r="A40" s="1"/>
      <c r="B40" s="14"/>
      <c r="C40" s="14" t="s">
        <v>13</v>
      </c>
      <c r="D40" s="1"/>
      <c r="E40" s="21">
        <f>(B29*J13)/I13</f>
        <v>4.137214397496088</v>
      </c>
      <c r="F40" s="1"/>
    </row>
    <row r="41" spans="1:6" s="2" customFormat="1" ht="15.75">
      <c r="A41" s="1"/>
      <c r="B41" s="14"/>
      <c r="C41" s="14" t="s">
        <v>14</v>
      </c>
      <c r="D41" s="1"/>
      <c r="E41" s="21">
        <f>(B29*J14)/I14</f>
        <v>0</v>
      </c>
      <c r="F41" s="1"/>
    </row>
    <row r="42" spans="1:6" s="2" customFormat="1" ht="15.75">
      <c r="A42" s="1"/>
      <c r="B42" s="1"/>
      <c r="C42" s="14" t="s">
        <v>15</v>
      </c>
      <c r="D42" s="1"/>
      <c r="E42" s="21">
        <f>(B29*J15)/I15</f>
        <v>0</v>
      </c>
      <c r="F42" s="22"/>
    </row>
    <row r="43" spans="1:6" s="2" customFormat="1" ht="15.75">
      <c r="A43" s="1"/>
      <c r="B43" s="1"/>
      <c r="C43" s="14" t="s">
        <v>16</v>
      </c>
      <c r="D43" s="1"/>
      <c r="E43" s="21">
        <f>(B29*J16)/I16</f>
        <v>0</v>
      </c>
      <c r="F43" s="22"/>
    </row>
    <row r="44" spans="1:6" s="2" customFormat="1" ht="15.75">
      <c r="A44" s="1"/>
      <c r="B44" s="1"/>
      <c r="C44" s="14" t="s">
        <v>46</v>
      </c>
      <c r="D44" s="1" t="s">
        <v>24</v>
      </c>
      <c r="E44" s="1">
        <f>B29*J17</f>
        <v>0</v>
      </c>
      <c r="F44" s="22"/>
    </row>
    <row r="45" spans="1:6" s="2" customFormat="1" ht="15.75">
      <c r="A45" s="1"/>
      <c r="B45" s="1"/>
      <c r="C45" s="14"/>
      <c r="D45" s="1"/>
      <c r="E45" s="1"/>
      <c r="F45" s="22"/>
    </row>
    <row r="46" spans="1:10" s="2" customFormat="1" ht="18.75">
      <c r="A46" s="39">
        <v>14</v>
      </c>
      <c r="B46" s="42">
        <f>B31/B16</f>
        <v>1.5871385721737832</v>
      </c>
      <c r="C46" s="39" t="s">
        <v>28</v>
      </c>
      <c r="D46" s="39"/>
      <c r="E46" s="39"/>
      <c r="F46" s="1"/>
      <c r="G46" s="1"/>
      <c r="H46" s="1"/>
      <c r="I46" s="1"/>
      <c r="J46" s="1"/>
    </row>
    <row r="47" spans="1:6" s="2" customFormat="1" ht="15.75">
      <c r="A47" s="1"/>
      <c r="B47" s="1"/>
      <c r="C47" s="1"/>
      <c r="D47" s="1"/>
      <c r="E47" s="1"/>
      <c r="F47" s="1"/>
    </row>
    <row r="48" spans="1:5" s="2" customFormat="1" ht="15.75">
      <c r="A48" s="1"/>
      <c r="B48" s="1"/>
      <c r="C48" s="14" t="s">
        <v>29</v>
      </c>
      <c r="D48" s="1"/>
      <c r="E48" s="21">
        <f>(B31*J25)/I25</f>
        <v>1.5871385721737832</v>
      </c>
    </row>
    <row r="49" spans="1:5" s="2" customFormat="1" ht="15.75">
      <c r="A49" s="1"/>
      <c r="B49" s="1"/>
      <c r="C49" s="14" t="s">
        <v>30</v>
      </c>
      <c r="D49" s="1"/>
      <c r="E49" s="21">
        <f>(B31*J26)/I26</f>
        <v>0</v>
      </c>
    </row>
    <row r="50" spans="1:5" s="2" customFormat="1" ht="15.75">
      <c r="A50" s="1"/>
      <c r="B50" s="1"/>
      <c r="C50" s="14" t="s">
        <v>31</v>
      </c>
      <c r="D50" s="1"/>
      <c r="E50" s="21">
        <f>(B31*J27)/I27</f>
        <v>0</v>
      </c>
    </row>
    <row r="51" spans="1:5" s="2" customFormat="1" ht="15.75">
      <c r="A51" s="1"/>
      <c r="B51" s="1"/>
      <c r="C51" s="14" t="s">
        <v>32</v>
      </c>
      <c r="D51" s="1"/>
      <c r="E51" s="21">
        <f>(B31*J28)/I28</f>
        <v>0</v>
      </c>
    </row>
    <row r="52" spans="1:5" s="2" customFormat="1" ht="15.75">
      <c r="A52" s="1"/>
      <c r="B52" s="1"/>
      <c r="C52" s="1"/>
      <c r="D52" s="1"/>
      <c r="E52" s="1"/>
    </row>
    <row r="53" spans="2:10" s="2" customFormat="1" ht="12.75">
      <c r="B53" s="66" t="s">
        <v>59</v>
      </c>
      <c r="C53" s="66"/>
      <c r="D53" s="66"/>
      <c r="E53" s="66"/>
      <c r="F53" s="66"/>
      <c r="G53" s="66"/>
      <c r="H53" s="66"/>
      <c r="I53" s="66"/>
      <c r="J53" s="66"/>
    </row>
    <row r="54" spans="3:6" s="2" customFormat="1" ht="12.75">
      <c r="C54" s="23"/>
      <c r="F54" s="2" t="s">
        <v>60</v>
      </c>
    </row>
    <row r="55" s="2" customFormat="1" ht="12.75">
      <c r="C55" s="23"/>
    </row>
    <row r="56" spans="7:10" s="2" customFormat="1" ht="12.75">
      <c r="G56"/>
      <c r="H56"/>
      <c r="I56"/>
      <c r="J56"/>
    </row>
    <row r="57" spans="1:6" ht="12.75">
      <c r="A57" s="2"/>
      <c r="B57" s="2"/>
      <c r="C57" s="2"/>
      <c r="D57" s="2"/>
      <c r="E57" s="2"/>
      <c r="F57" s="2"/>
    </row>
  </sheetData>
  <sheetProtection/>
  <mergeCells count="6">
    <mergeCell ref="B53:J53"/>
    <mergeCell ref="G6:J6"/>
    <mergeCell ref="G22:J22"/>
    <mergeCell ref="B33:E33"/>
    <mergeCell ref="B2:J3"/>
    <mergeCell ref="B4:J4"/>
  </mergeCells>
  <printOptions/>
  <pageMargins left="0" right="0" top="0" bottom="0"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S33"/>
  <sheetViews>
    <sheetView showGridLines="0" zoomScalePageLayoutView="0" workbookViewId="0" topLeftCell="A7">
      <selection activeCell="G31" sqref="G31"/>
    </sheetView>
  </sheetViews>
  <sheetFormatPr defaultColWidth="9.140625" defaultRowHeight="12.75"/>
  <cols>
    <col min="7" max="7" width="19.57421875" style="0" customWidth="1"/>
  </cols>
  <sheetData>
    <row r="1" spans="1:19" ht="27">
      <c r="A1" s="53" t="s">
        <v>50</v>
      </c>
      <c r="B1" s="53"/>
      <c r="C1" s="53"/>
      <c r="D1" s="53"/>
      <c r="E1" s="53"/>
      <c r="F1" s="53"/>
      <c r="G1" s="53"/>
      <c r="H1" s="53"/>
      <c r="I1" s="53"/>
      <c r="J1" s="53"/>
      <c r="K1" s="53"/>
      <c r="L1" s="53"/>
      <c r="M1" s="53"/>
      <c r="N1" s="53"/>
      <c r="O1" s="53"/>
      <c r="P1" s="53"/>
      <c r="Q1" s="53"/>
      <c r="R1" s="53"/>
      <c r="S1" s="53"/>
    </row>
    <row r="2" spans="1:19" s="36" customFormat="1" ht="15.75" customHeight="1">
      <c r="A2" s="54" t="s">
        <v>47</v>
      </c>
      <c r="B2" s="54"/>
      <c r="C2" s="54"/>
      <c r="D2" s="54"/>
      <c r="E2" s="54"/>
      <c r="F2" s="54"/>
      <c r="G2" s="54"/>
      <c r="H2" s="54"/>
      <c r="I2" s="54"/>
      <c r="J2" s="54"/>
      <c r="K2" s="54"/>
      <c r="L2" s="54"/>
      <c r="M2" s="54"/>
      <c r="N2" s="54"/>
      <c r="O2" s="54"/>
      <c r="P2" s="54"/>
      <c r="Q2" s="54"/>
      <c r="R2" s="54"/>
      <c r="S2" s="54"/>
    </row>
    <row r="3" spans="1:19" s="36" customFormat="1" ht="15.75" customHeight="1">
      <c r="A3" s="54"/>
      <c r="B3" s="54"/>
      <c r="C3" s="54"/>
      <c r="D3" s="54"/>
      <c r="E3" s="54"/>
      <c r="F3" s="54"/>
      <c r="G3" s="54"/>
      <c r="H3" s="54"/>
      <c r="I3" s="54"/>
      <c r="J3" s="54"/>
      <c r="K3" s="54"/>
      <c r="L3" s="54"/>
      <c r="M3" s="54"/>
      <c r="N3" s="54"/>
      <c r="O3" s="54"/>
      <c r="P3" s="54"/>
      <c r="Q3" s="54"/>
      <c r="R3" s="54"/>
      <c r="S3" s="54"/>
    </row>
    <row r="4" spans="1:19" s="36" customFormat="1" ht="15.75" customHeight="1">
      <c r="A4" s="54"/>
      <c r="B4" s="54"/>
      <c r="C4" s="54"/>
      <c r="D4" s="54"/>
      <c r="E4" s="54"/>
      <c r="F4" s="54"/>
      <c r="G4" s="54"/>
      <c r="H4" s="54"/>
      <c r="I4" s="54"/>
      <c r="J4" s="54"/>
      <c r="K4" s="54"/>
      <c r="L4" s="54"/>
      <c r="M4" s="54"/>
      <c r="N4" s="54"/>
      <c r="O4" s="54"/>
      <c r="P4" s="54"/>
      <c r="Q4" s="54"/>
      <c r="R4" s="54"/>
      <c r="S4" s="54"/>
    </row>
    <row r="5" spans="1:19" s="36" customFormat="1" ht="15.75" customHeight="1">
      <c r="A5" s="43"/>
      <c r="B5" s="43"/>
      <c r="C5" s="43"/>
      <c r="D5" s="43"/>
      <c r="E5" s="43"/>
      <c r="F5" s="43"/>
      <c r="G5" s="43"/>
      <c r="H5" s="43"/>
      <c r="I5" s="43"/>
      <c r="J5" s="43"/>
      <c r="K5" s="43"/>
      <c r="L5" s="43"/>
      <c r="M5" s="43"/>
      <c r="N5" s="43"/>
      <c r="O5" s="43"/>
      <c r="P5" s="43"/>
      <c r="Q5" s="43"/>
      <c r="R5" s="43"/>
      <c r="S5" s="43"/>
    </row>
    <row r="6" spans="1:19" s="36" customFormat="1" ht="15.75" customHeight="1">
      <c r="A6" s="54" t="s">
        <v>48</v>
      </c>
      <c r="B6" s="54"/>
      <c r="C6" s="54"/>
      <c r="D6" s="54"/>
      <c r="E6" s="54"/>
      <c r="F6" s="54"/>
      <c r="G6" s="54"/>
      <c r="H6" s="54"/>
      <c r="I6" s="54"/>
      <c r="J6" s="54"/>
      <c r="K6" s="54"/>
      <c r="L6" s="54"/>
      <c r="M6" s="54"/>
      <c r="N6" s="54"/>
      <c r="O6" s="54"/>
      <c r="P6" s="54"/>
      <c r="Q6" s="54"/>
      <c r="R6" s="54"/>
      <c r="S6" s="54"/>
    </row>
    <row r="7" spans="1:19" s="36" customFormat="1" ht="15.75" customHeight="1">
      <c r="A7" s="54"/>
      <c r="B7" s="54"/>
      <c r="C7" s="54"/>
      <c r="D7" s="54"/>
      <c r="E7" s="54"/>
      <c r="F7" s="54"/>
      <c r="G7" s="54"/>
      <c r="H7" s="54"/>
      <c r="I7" s="54"/>
      <c r="J7" s="54"/>
      <c r="K7" s="54"/>
      <c r="L7" s="54"/>
      <c r="M7" s="54"/>
      <c r="N7" s="54"/>
      <c r="O7" s="54"/>
      <c r="P7" s="54"/>
      <c r="Q7" s="54"/>
      <c r="R7" s="54"/>
      <c r="S7" s="54"/>
    </row>
    <row r="8" spans="1:19" s="36" customFormat="1" ht="15.75" customHeight="1">
      <c r="A8" s="54"/>
      <c r="B8" s="54"/>
      <c r="C8" s="54"/>
      <c r="D8" s="54"/>
      <c r="E8" s="54"/>
      <c r="F8" s="54"/>
      <c r="G8" s="54"/>
      <c r="H8" s="54"/>
      <c r="I8" s="54"/>
      <c r="J8" s="54"/>
      <c r="K8" s="54"/>
      <c r="L8" s="54"/>
      <c r="M8" s="54"/>
      <c r="N8" s="54"/>
      <c r="O8" s="54"/>
      <c r="P8" s="54"/>
      <c r="Q8" s="54"/>
      <c r="R8" s="54"/>
      <c r="S8" s="54"/>
    </row>
    <row r="9" s="36" customFormat="1" ht="15.75">
      <c r="A9" s="37"/>
    </row>
    <row r="10" spans="1:19" s="36" customFormat="1" ht="12.75" customHeight="1">
      <c r="A10" s="54" t="s">
        <v>49</v>
      </c>
      <c r="B10" s="54"/>
      <c r="C10" s="54"/>
      <c r="D10" s="54"/>
      <c r="E10" s="54"/>
      <c r="F10" s="54"/>
      <c r="G10" s="54"/>
      <c r="H10" s="54"/>
      <c r="I10" s="54"/>
      <c r="J10" s="54"/>
      <c r="K10" s="54"/>
      <c r="L10" s="54"/>
      <c r="M10" s="54"/>
      <c r="N10" s="54"/>
      <c r="O10" s="54"/>
      <c r="P10" s="54"/>
      <c r="Q10" s="54"/>
      <c r="R10" s="54"/>
      <c r="S10" s="54"/>
    </row>
    <row r="11" spans="1:19" s="36" customFormat="1" ht="12.75" customHeight="1">
      <c r="A11" s="54"/>
      <c r="B11" s="54"/>
      <c r="C11" s="54"/>
      <c r="D11" s="54"/>
      <c r="E11" s="54"/>
      <c r="F11" s="54"/>
      <c r="G11" s="54"/>
      <c r="H11" s="54"/>
      <c r="I11" s="54"/>
      <c r="J11" s="54"/>
      <c r="K11" s="54"/>
      <c r="L11" s="54"/>
      <c r="M11" s="54"/>
      <c r="N11" s="54"/>
      <c r="O11" s="54"/>
      <c r="P11" s="54"/>
      <c r="Q11" s="54"/>
      <c r="R11" s="54"/>
      <c r="S11" s="54"/>
    </row>
    <row r="12" spans="1:19" s="36" customFormat="1" ht="24" customHeight="1">
      <c r="A12" s="54"/>
      <c r="B12" s="54"/>
      <c r="C12" s="54"/>
      <c r="D12" s="54"/>
      <c r="E12" s="54"/>
      <c r="F12" s="54"/>
      <c r="G12" s="54"/>
      <c r="H12" s="54"/>
      <c r="I12" s="54"/>
      <c r="J12" s="54"/>
      <c r="K12" s="54"/>
      <c r="L12" s="54"/>
      <c r="M12" s="54"/>
      <c r="N12" s="54"/>
      <c r="O12" s="54"/>
      <c r="P12" s="54"/>
      <c r="Q12" s="54"/>
      <c r="R12" s="54"/>
      <c r="S12" s="54"/>
    </row>
    <row r="13" spans="1:18" s="36" customFormat="1" ht="15.75">
      <c r="A13" s="35"/>
      <c r="B13" s="35"/>
      <c r="C13" s="35"/>
      <c r="D13" s="35"/>
      <c r="E13" s="35"/>
      <c r="F13" s="35"/>
      <c r="G13" s="35"/>
      <c r="H13" s="35"/>
      <c r="I13" s="35"/>
      <c r="J13" s="35"/>
      <c r="K13" s="35"/>
      <c r="L13" s="35"/>
      <c r="M13" s="35"/>
      <c r="N13" s="35"/>
      <c r="O13" s="35"/>
      <c r="P13" s="35"/>
      <c r="Q13" s="35"/>
      <c r="R13" s="35"/>
    </row>
    <row r="14" spans="1:19" s="43" customFormat="1" ht="15" customHeight="1">
      <c r="A14" s="54" t="s">
        <v>53</v>
      </c>
      <c r="B14" s="54"/>
      <c r="C14" s="54"/>
      <c r="D14" s="54"/>
      <c r="E14" s="54"/>
      <c r="F14" s="54"/>
      <c r="G14" s="54"/>
      <c r="H14" s="54"/>
      <c r="I14" s="54"/>
      <c r="J14" s="54"/>
      <c r="K14" s="54"/>
      <c r="L14" s="54"/>
      <c r="M14" s="54"/>
      <c r="N14" s="54"/>
      <c r="O14" s="54"/>
      <c r="P14" s="54"/>
      <c r="Q14" s="54"/>
      <c r="R14" s="54"/>
      <c r="S14" s="54"/>
    </row>
    <row r="15" spans="1:19" s="43" customFormat="1" ht="15" customHeight="1">
      <c r="A15" s="54"/>
      <c r="B15" s="54"/>
      <c r="C15" s="54"/>
      <c r="D15" s="54"/>
      <c r="E15" s="54"/>
      <c r="F15" s="54"/>
      <c r="G15" s="54"/>
      <c r="H15" s="54"/>
      <c r="I15" s="54"/>
      <c r="J15" s="54"/>
      <c r="K15" s="54"/>
      <c r="L15" s="54"/>
      <c r="M15" s="54"/>
      <c r="N15" s="54"/>
      <c r="O15" s="54"/>
      <c r="P15" s="54"/>
      <c r="Q15" s="54"/>
      <c r="R15" s="54"/>
      <c r="S15" s="54"/>
    </row>
    <row r="16" ht="12.75">
      <c r="N16" s="44" t="s">
        <v>54</v>
      </c>
    </row>
    <row r="17" spans="1:7" ht="24">
      <c r="A17" s="55" t="s">
        <v>51</v>
      </c>
      <c r="B17" s="55"/>
      <c r="C17" s="55"/>
      <c r="D17" s="55"/>
      <c r="E17" s="55"/>
      <c r="F17" s="55"/>
      <c r="G17" s="55"/>
    </row>
    <row r="18" spans="1:7" ht="17.25" customHeight="1">
      <c r="A18" s="52" t="s">
        <v>61</v>
      </c>
      <c r="B18" s="52"/>
      <c r="C18" s="52"/>
      <c r="D18" s="52"/>
      <c r="E18" s="52"/>
      <c r="F18" s="52"/>
      <c r="G18" s="52"/>
    </row>
    <row r="19" spans="1:7" s="37" customFormat="1" ht="15.75">
      <c r="A19" s="54" t="s">
        <v>66</v>
      </c>
      <c r="B19" s="54"/>
      <c r="C19" s="54"/>
      <c r="D19" s="54"/>
      <c r="E19" s="54"/>
      <c r="F19" s="54"/>
      <c r="G19" s="54"/>
    </row>
    <row r="20" spans="1:7" s="37" customFormat="1" ht="15" customHeight="1">
      <c r="A20" s="54"/>
      <c r="B20" s="54"/>
      <c r="C20" s="54"/>
      <c r="D20" s="54"/>
      <c r="E20" s="54"/>
      <c r="F20" s="54"/>
      <c r="G20" s="54"/>
    </row>
    <row r="21" spans="1:7" s="37" customFormat="1" ht="15" customHeight="1">
      <c r="A21" s="70" t="s">
        <v>64</v>
      </c>
      <c r="B21" s="70"/>
      <c r="C21" s="70"/>
      <c r="D21" s="70"/>
      <c r="E21" s="70"/>
      <c r="F21" s="70"/>
      <c r="G21" s="70"/>
    </row>
    <row r="22" spans="1:7" s="37" customFormat="1" ht="15.75">
      <c r="A22" s="52" t="s">
        <v>62</v>
      </c>
      <c r="B22" s="52"/>
      <c r="C22" s="52"/>
      <c r="D22" s="52"/>
      <c r="E22" s="52"/>
      <c r="F22" s="52"/>
      <c r="G22" s="52"/>
    </row>
    <row r="23" s="37" customFormat="1" ht="15.75">
      <c r="A23" s="37" t="s">
        <v>65</v>
      </c>
    </row>
    <row r="24" s="37" customFormat="1" ht="15.75">
      <c r="A24" s="37" t="s">
        <v>67</v>
      </c>
    </row>
    <row r="25" s="37" customFormat="1" ht="15.75">
      <c r="A25" s="37" t="s">
        <v>68</v>
      </c>
    </row>
    <row r="26" s="37" customFormat="1" ht="15.75">
      <c r="A26" s="37" t="s">
        <v>69</v>
      </c>
    </row>
    <row r="27" spans="1:7" s="37" customFormat="1" ht="15.75">
      <c r="A27" s="52" t="s">
        <v>63</v>
      </c>
      <c r="B27" s="52"/>
      <c r="C27" s="52"/>
      <c r="D27" s="52"/>
      <c r="E27" s="52"/>
      <c r="F27" s="52"/>
      <c r="G27" s="52"/>
    </row>
    <row r="28" s="37" customFormat="1" ht="15.75">
      <c r="A28" s="37" t="s">
        <v>70</v>
      </c>
    </row>
    <row r="29" s="37" customFormat="1" ht="15.75">
      <c r="A29" s="37" t="s">
        <v>71</v>
      </c>
    </row>
    <row r="32" spans="1:9" ht="12.75">
      <c r="A32" s="67" t="s">
        <v>59</v>
      </c>
      <c r="B32" s="67"/>
      <c r="C32" s="67"/>
      <c r="D32" s="67"/>
      <c r="E32" s="67"/>
      <c r="F32" s="67"/>
      <c r="G32" s="67"/>
      <c r="H32" s="67"/>
      <c r="I32" s="67"/>
    </row>
    <row r="33" spans="1:9" ht="12.75">
      <c r="A33" s="68" t="s">
        <v>60</v>
      </c>
      <c r="B33" s="69"/>
      <c r="C33" s="68"/>
      <c r="D33" s="68"/>
      <c r="E33" s="68"/>
      <c r="F33" s="68"/>
      <c r="G33" s="68"/>
      <c r="H33" s="68"/>
      <c r="I33" s="68"/>
    </row>
    <row r="34" ht="12.75" customHeight="1"/>
  </sheetData>
  <sheetProtection/>
  <mergeCells count="12">
    <mergeCell ref="A32:I32"/>
    <mergeCell ref="A17:G17"/>
    <mergeCell ref="A22:G22"/>
    <mergeCell ref="A27:G27"/>
    <mergeCell ref="A18:G18"/>
    <mergeCell ref="A21:G21"/>
    <mergeCell ref="A1:S1"/>
    <mergeCell ref="A2:S4"/>
    <mergeCell ref="A6:S8"/>
    <mergeCell ref="A14:S15"/>
    <mergeCell ref="A10:S12"/>
    <mergeCell ref="A19:G20"/>
  </mergeCells>
  <hyperlinks>
    <hyperlink ref="N16" r:id="rId1" display="VirtusNutrition.com/the-fatty-acid-foru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Church &amp; Dwight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Church &amp; Dwight</dc:creator>
  <cp:keywords/>
  <dc:description/>
  <cp:lastModifiedBy>Renee Smith</cp:lastModifiedBy>
  <cp:lastPrinted>1999-02-04T13:42:50Z</cp:lastPrinted>
  <dcterms:created xsi:type="dcterms:W3CDTF">1998-10-12T18:37:50Z</dcterms:created>
  <dcterms:modified xsi:type="dcterms:W3CDTF">2012-11-16T17:42:32Z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